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Backup 2018\Zakelijk\Websites\Gelderse Blinden\"/>
    </mc:Choice>
  </mc:AlternateContent>
  <xr:revisionPtr revIDLastSave="0" documentId="8_{89DDADA4-1D9E-45A9-9D24-A80BCA6EF27F}" xr6:coauthVersionLast="47" xr6:coauthVersionMax="47" xr10:uidLastSave="{00000000-0000-0000-0000-000000000000}"/>
  <bookViews>
    <workbookView xWindow="-108" yWindow="-108" windowWidth="30936" windowHeight="16896" tabRatio="769" xr2:uid="{00000000-000D-0000-FFFF-FFFF00000000}"/>
  </bookViews>
  <sheets>
    <sheet name="Jaarrekening" sheetId="8" r:id="rId1"/>
  </sheets>
  <definedNames>
    <definedName name="_ftn1" localSheetId="0">Jaarrekening!#REF!</definedName>
    <definedName name="_ftnref1" localSheetId="0">Jaarrekening!#REF!</definedName>
    <definedName name="accountant">#REF!</definedName>
    <definedName name="_xlnm.Print_Area" localSheetId="0">Jaarrekening!$A$66:$M$141</definedName>
    <definedName name="bedrijfsnaam">#REF!</definedName>
    <definedName name="vestigingsplaats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2" i="8" l="1"/>
  <c r="H128" i="8"/>
  <c r="H134" i="8" s="1"/>
  <c r="H93" i="8"/>
  <c r="H89" i="8"/>
  <c r="H73" i="8"/>
  <c r="H74" i="8" s="1"/>
  <c r="H95" i="8" s="1"/>
  <c r="H99" i="8" s="1"/>
  <c r="J93" i="8"/>
  <c r="J88" i="8"/>
  <c r="J89" i="8" s="1"/>
  <c r="J73" i="8"/>
  <c r="J74" i="8" s="1"/>
  <c r="J95" i="8" l="1"/>
  <c r="J99" i="8" s="1"/>
  <c r="J37" i="8"/>
  <c r="H37" i="8"/>
  <c r="A20" i="8"/>
  <c r="H20" i="8"/>
  <c r="J20" i="8"/>
  <c r="A40" i="8"/>
  <c r="A78" i="8"/>
  <c r="A79" i="8"/>
  <c r="A17" i="8"/>
  <c r="H25" i="8"/>
  <c r="J25" i="8"/>
  <c r="J102" i="8"/>
  <c r="H23" i="8"/>
  <c r="H102" i="8"/>
  <c r="H17" i="8"/>
  <c r="J17" i="8"/>
  <c r="J23" i="8"/>
  <c r="H53" i="8" l="1"/>
  <c r="J55" i="8"/>
  <c r="H80" i="8"/>
  <c r="H47" i="8"/>
  <c r="H48" i="8"/>
  <c r="H28" i="8"/>
  <c r="J13" i="8"/>
  <c r="A43" i="8"/>
  <c r="H52" i="8"/>
  <c r="H54" i="8"/>
  <c r="J28" i="8"/>
  <c r="A12" i="8"/>
  <c r="J14" i="8"/>
  <c r="A44" i="8"/>
  <c r="J47" i="8"/>
  <c r="J48" i="8"/>
  <c r="J52" i="8"/>
  <c r="J53" i="8"/>
  <c r="J54" i="8"/>
  <c r="J80" i="8"/>
  <c r="A13" i="8"/>
  <c r="H41" i="8"/>
  <c r="A46" i="8"/>
  <c r="A48" i="8"/>
  <c r="A52" i="8"/>
  <c r="A53" i="8"/>
  <c r="A54" i="8"/>
  <c r="H79" i="8"/>
  <c r="A14" i="8"/>
  <c r="J41" i="8"/>
  <c r="A47" i="8"/>
  <c r="H55" i="8"/>
  <c r="J79" i="8"/>
  <c r="H49" i="8" l="1"/>
  <c r="J49" i="8"/>
  <c r="J44" i="8"/>
  <c r="J62" i="8"/>
  <c r="J63" i="8" s="1"/>
  <c r="J12" i="8"/>
  <c r="J15" i="8" s="1"/>
  <c r="H13" i="8"/>
  <c r="J78" i="8"/>
  <c r="H14" i="8"/>
  <c r="H78" i="8"/>
  <c r="H44" i="8"/>
  <c r="H62" i="8"/>
  <c r="H63" i="8" s="1"/>
  <c r="H12" i="8" l="1"/>
  <c r="H15" i="8" s="1"/>
  <c r="F63" i="8"/>
  <c r="H81" i="8"/>
  <c r="J8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 Wolters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Niet verwijderen!</t>
        </r>
      </text>
    </comment>
  </commentList>
</comments>
</file>

<file path=xl/sharedStrings.xml><?xml version="1.0" encoding="utf-8"?>
<sst xmlns="http://schemas.openxmlformats.org/spreadsheetml/2006/main" count="65" uniqueCount="55">
  <si>
    <t>€</t>
  </si>
  <si>
    <t>Jaarrekening</t>
  </si>
  <si>
    <t>Vlottende activa</t>
  </si>
  <si>
    <t>Kortlopende schulden</t>
  </si>
  <si>
    <t>Vaste activa</t>
  </si>
  <si>
    <t>Materiële vaste activa</t>
  </si>
  <si>
    <t>Afschrijvingen</t>
  </si>
  <si>
    <t>Activa</t>
  </si>
  <si>
    <t>Passiva</t>
  </si>
  <si>
    <t>Baten</t>
  </si>
  <si>
    <t>Lasten</t>
  </si>
  <si>
    <t>Afschrijvingen vinden plaats volgens de lineaire methode op basis van de geschatte economische</t>
  </si>
  <si>
    <t>levensduur.</t>
  </si>
  <si>
    <t>Boekwinsten en -verliezen bij verkoop van materiële vaste activa zijn begrepen onder de afschrijvingen.</t>
  </si>
  <si>
    <t>De afschrijving op overige vaste activa wordt berekend op basis van de verkrijgings- of vervaardigingsprijs.</t>
  </si>
  <si>
    <t>Overige lasten</t>
  </si>
  <si>
    <t>De lasten worden bepaald op historische basis en toegerekend aan het verslagjaar waarop zij betrekking</t>
  </si>
  <si>
    <t>hebben.</t>
  </si>
  <si>
    <t>De rentebaten en -lasten betreffen de van derden ontvangen, respectievelijk aan derden betaalde interest.</t>
  </si>
  <si>
    <t>Saldo baten en lasten</t>
  </si>
  <si>
    <t>Financiële basten en lasten</t>
  </si>
  <si>
    <t>Het saldo is toegevoegd/onttrokken aan:</t>
  </si>
  <si>
    <t>Algemene reserve</t>
  </si>
  <si>
    <t xml:space="preserve">Onder baten wordt verstaan de aan derden in rekening gebrachte bedragen voor de in het boekjaar verrichte </t>
  </si>
  <si>
    <t>diensten onder aftrek van kortingen en exclusief omzetbelasting.</t>
  </si>
  <si>
    <t>Overige baten</t>
  </si>
  <si>
    <t>Steun aan projecten in het blindenwezen</t>
  </si>
  <si>
    <t>Kosten effecten</t>
  </si>
  <si>
    <t>Exploitatiesaldo</t>
  </si>
  <si>
    <t>Intrest</t>
  </si>
  <si>
    <t>Vorderingen op korte termijn</t>
  </si>
  <si>
    <t>Beleggingen op lange termijn</t>
  </si>
  <si>
    <t>Overige schulden</t>
  </si>
  <si>
    <t xml:space="preserve"> Gelderse Blinden Stichting</t>
  </si>
  <si>
    <t>Liquide middelen</t>
  </si>
  <si>
    <t>Balans per 31 december 2016</t>
  </si>
  <si>
    <t>Bestuurskosten</t>
  </si>
  <si>
    <t>wetenschappelijk onderzoek</t>
  </si>
  <si>
    <t>instellingen</t>
  </si>
  <si>
    <t>particulieren</t>
  </si>
  <si>
    <t>buitenland</t>
  </si>
  <si>
    <t>Koersresultaten</t>
  </si>
  <si>
    <t>Verkorte staat van baten en lasten</t>
  </si>
  <si>
    <t>Overzicht voorgenomen bestedingen</t>
  </si>
  <si>
    <t>Te besteden aan doelstellingen</t>
  </si>
  <si>
    <t>Totale kosten</t>
  </si>
  <si>
    <t>Toelichting:</t>
  </si>
  <si>
    <t>Bij het bepalen van de voorgenomen bestedingen is gekeken naar de gemiddelde besteding in de afgelopen</t>
  </si>
  <si>
    <t>5 jaar in combinatie met het gekozen beleid.</t>
  </si>
  <si>
    <t>Bij de baten wordt rekening gehouden met verder dalende inkomsten uit beleggingen.</t>
  </si>
  <si>
    <t>Bijdragen wetenschappelijk onderzoek</t>
  </si>
  <si>
    <t>Instellingen en verenigingen</t>
  </si>
  <si>
    <t>Toezeggingen aan particulieren</t>
  </si>
  <si>
    <t>Zie jij wat in muziek</t>
  </si>
  <si>
    <t>Effecten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</si>
</sst>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6" x14ac:knownFonts="1">
    <font>
      <sz val="12"/>
      <name val="Times New Roman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6"/>
      <color rgb="FFF4760F"/>
      <name val="Arial Narrow"/>
      <family val="2"/>
    </font>
    <font>
      <sz val="10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sz val="9"/>
      <color rgb="FF00B050"/>
      <name val="Arial"/>
      <family val="2"/>
    </font>
    <font>
      <b/>
      <sz val="9"/>
      <color indexed="81"/>
      <name val="Tahoma"/>
      <family val="2"/>
    </font>
    <font>
      <sz val="26"/>
      <name val="Arial Narrow"/>
      <family val="2"/>
    </font>
    <font>
      <sz val="11"/>
      <color rgb="FF00B050"/>
      <name val="Arial"/>
      <family val="2"/>
    </font>
    <font>
      <sz val="10"/>
      <color rgb="FF00B050"/>
      <name val="Arial"/>
      <family val="2"/>
    </font>
    <font>
      <sz val="26"/>
      <color rgb="FF00B050"/>
      <name val="Arial"/>
      <family val="2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6" fillId="0" borderId="0" xfId="0" applyFont="1"/>
    <xf numFmtId="3" fontId="6" fillId="0" borderId="0" xfId="0" applyNumberFormat="1" applyFont="1"/>
    <xf numFmtId="3" fontId="2" fillId="0" borderId="0" xfId="0" applyNumberFormat="1" applyFont="1"/>
    <xf numFmtId="0" fontId="7" fillId="0" borderId="0" xfId="0" applyFont="1"/>
    <xf numFmtId="0" fontId="5" fillId="0" borderId="0" xfId="0" applyFont="1"/>
    <xf numFmtId="0" fontId="8" fillId="0" borderId="0" xfId="0" applyFont="1"/>
    <xf numFmtId="14" fontId="2" fillId="0" borderId="1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3" xfId="0" applyNumberFormat="1" applyFont="1" applyBorder="1"/>
    <xf numFmtId="3" fontId="2" fillId="0" borderId="2" xfId="0" applyNumberFormat="1" applyFont="1" applyBorder="1"/>
    <xf numFmtId="3" fontId="2" fillId="0" borderId="4" xfId="0" applyNumberFormat="1" applyFont="1" applyBorder="1"/>
    <xf numFmtId="3" fontId="2" fillId="0" borderId="0" xfId="0" applyNumberFormat="1" applyFont="1" applyBorder="1"/>
    <xf numFmtId="1" fontId="2" fillId="0" borderId="1" xfId="0" applyNumberFormat="1" applyFont="1" applyBorder="1"/>
    <xf numFmtId="3" fontId="2" fillId="0" borderId="5" xfId="0" applyNumberFormat="1" applyFont="1" applyBorder="1"/>
    <xf numFmtId="3" fontId="4" fillId="0" borderId="0" xfId="0" applyNumberFormat="1" applyFont="1"/>
    <xf numFmtId="3" fontId="7" fillId="0" borderId="0" xfId="0" applyNumberFormat="1" applyFont="1"/>
    <xf numFmtId="0" fontId="9" fillId="0" borderId="0" xfId="0" applyFont="1"/>
    <xf numFmtId="3" fontId="9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1" fontId="2" fillId="0" borderId="1" xfId="0" quotePrefix="1" applyNumberFormat="1" applyFont="1" applyBorder="1"/>
    <xf numFmtId="41" fontId="2" fillId="0" borderId="0" xfId="0" applyNumberFormat="1" applyFont="1" applyAlignment="1">
      <alignment horizontal="right"/>
    </xf>
    <xf numFmtId="41" fontId="2" fillId="0" borderId="3" xfId="0" applyNumberFormat="1" applyFont="1" applyBorder="1" applyAlignment="1">
      <alignment horizontal="right"/>
    </xf>
    <xf numFmtId="41" fontId="2" fillId="0" borderId="4" xfId="0" applyNumberFormat="1" applyFont="1" applyBorder="1" applyAlignment="1">
      <alignment horizontal="right"/>
    </xf>
    <xf numFmtId="14" fontId="2" fillId="0" borderId="0" xfId="0" applyNumberFormat="1" applyFont="1" applyBorder="1"/>
    <xf numFmtId="1" fontId="2" fillId="0" borderId="0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476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</xdr:row>
          <xdr:rowOff>0</xdr:rowOff>
        </xdr:from>
        <xdr:to>
          <xdr:col>16</xdr:col>
          <xdr:colOff>274320</xdr:colOff>
          <xdr:row>238</xdr:row>
          <xdr:rowOff>76200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99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Concept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</xdr:row>
          <xdr:rowOff>0</xdr:rowOff>
        </xdr:from>
        <xdr:to>
          <xdr:col>16</xdr:col>
          <xdr:colOff>274320</xdr:colOff>
          <xdr:row>238</xdr:row>
          <xdr:rowOff>76200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99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Definitief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5"/>
  <dimension ref="A1:N139"/>
  <sheetViews>
    <sheetView tabSelected="1" topLeftCell="A73" zoomScaleNormal="100" zoomScalePageLayoutView="75" workbookViewId="0">
      <selection activeCell="K128" sqref="K128"/>
    </sheetView>
  </sheetViews>
  <sheetFormatPr defaultColWidth="9" defaultRowHeight="11.4" x14ac:dyDescent="0.2"/>
  <cols>
    <col min="1" max="1" width="3.59765625" style="2" customWidth="1"/>
    <col min="2" max="2" width="28.59765625" style="2" customWidth="1"/>
    <col min="3" max="3" width="1.59765625" style="2" customWidth="1"/>
    <col min="4" max="4" width="9.59765625" style="8" customWidth="1"/>
    <col min="5" max="5" width="1.59765625" style="8" customWidth="1"/>
    <col min="6" max="6" width="9.59765625" style="8" customWidth="1"/>
    <col min="7" max="7" width="1.59765625" style="8" customWidth="1"/>
    <col min="8" max="8" width="9.59765625" style="8" customWidth="1"/>
    <col min="9" max="9" width="1.59765625" style="8" customWidth="1"/>
    <col min="10" max="12" width="9.59765625" style="8" customWidth="1"/>
    <col min="13" max="13" width="1.59765625" style="2" hidden="1" customWidth="1"/>
    <col min="14" max="14" width="0" style="22" hidden="1" customWidth="1"/>
    <col min="15" max="15" width="0" style="2" hidden="1" customWidth="1"/>
    <col min="16" max="16384" width="9" style="2"/>
  </cols>
  <sheetData>
    <row r="1" spans="1:14" s="22" customFormat="1" x14ac:dyDescent="0.2">
      <c r="A1" s="22" t="s">
        <v>33</v>
      </c>
      <c r="D1" s="23"/>
      <c r="E1" s="23"/>
      <c r="F1" s="23"/>
      <c r="G1" s="23"/>
      <c r="H1" s="23"/>
      <c r="I1" s="23"/>
      <c r="J1" s="23"/>
      <c r="K1" s="23"/>
      <c r="L1" s="23"/>
    </row>
    <row r="2" spans="1:14" ht="32.4" hidden="1" x14ac:dyDescent="0.55000000000000004">
      <c r="A2" s="10" t="s">
        <v>1</v>
      </c>
      <c r="B2" s="24"/>
    </row>
    <row r="3" spans="1:14" hidden="1" x14ac:dyDescent="0.2"/>
    <row r="4" spans="1:14" s="5" customFormat="1" ht="13.8" hidden="1" x14ac:dyDescent="0.25">
      <c r="A4" s="4" t="s">
        <v>35</v>
      </c>
      <c r="B4" s="4"/>
      <c r="D4" s="20"/>
      <c r="E4" s="20"/>
      <c r="F4" s="20"/>
      <c r="G4" s="20"/>
      <c r="H4" s="20"/>
      <c r="I4" s="20"/>
      <c r="J4" s="20"/>
      <c r="K4" s="20"/>
      <c r="L4" s="20"/>
      <c r="N4" s="25"/>
    </row>
    <row r="5" spans="1:14" hidden="1" x14ac:dyDescent="0.2"/>
    <row r="6" spans="1:14" hidden="1" x14ac:dyDescent="0.2"/>
    <row r="7" spans="1:14" hidden="1" x14ac:dyDescent="0.2">
      <c r="H7" s="12">
        <v>43100</v>
      </c>
      <c r="J7" s="12">
        <v>42735</v>
      </c>
      <c r="K7" s="32"/>
      <c r="L7" s="32"/>
    </row>
    <row r="8" spans="1:14" hidden="1" x14ac:dyDescent="0.2">
      <c r="H8" s="13" t="s">
        <v>0</v>
      </c>
      <c r="J8" s="13" t="s">
        <v>0</v>
      </c>
      <c r="K8" s="13"/>
      <c r="L8" s="13"/>
    </row>
    <row r="9" spans="1:14" s="5" customFormat="1" ht="13.8" hidden="1" x14ac:dyDescent="0.25">
      <c r="A9" s="4" t="s">
        <v>7</v>
      </c>
      <c r="B9" s="4"/>
      <c r="D9" s="20"/>
      <c r="E9" s="20"/>
      <c r="F9" s="20"/>
      <c r="G9" s="20"/>
      <c r="H9" s="20"/>
      <c r="I9" s="20"/>
      <c r="J9" s="20"/>
      <c r="K9" s="20"/>
      <c r="L9" s="20"/>
      <c r="N9" s="25"/>
    </row>
    <row r="10" spans="1:14" s="6" customFormat="1" ht="13.2" hidden="1" x14ac:dyDescent="0.25">
      <c r="A10" s="11" t="s">
        <v>4</v>
      </c>
      <c r="B10" s="11"/>
      <c r="D10" s="7"/>
      <c r="E10" s="7"/>
      <c r="F10" s="7"/>
      <c r="G10" s="7"/>
      <c r="H10" s="7"/>
      <c r="I10" s="7"/>
      <c r="J10" s="7"/>
      <c r="K10" s="7"/>
      <c r="L10" s="7"/>
      <c r="N10" s="26"/>
    </row>
    <row r="11" spans="1:14" ht="12" hidden="1" x14ac:dyDescent="0.25">
      <c r="A11" s="1" t="s">
        <v>5</v>
      </c>
      <c r="B11" s="1"/>
    </row>
    <row r="12" spans="1:14" hidden="1" x14ac:dyDescent="0.2">
      <c r="A12" s="8" t="e">
        <f>#REF!</f>
        <v>#REF!</v>
      </c>
      <c r="B12" s="8"/>
      <c r="H12" s="8" t="e">
        <f>#REF!</f>
        <v>#REF!</v>
      </c>
      <c r="J12" s="8" t="e">
        <f>#REF!</f>
        <v>#REF!</v>
      </c>
    </row>
    <row r="13" spans="1:14" hidden="1" x14ac:dyDescent="0.2">
      <c r="A13" s="8" t="e">
        <f>#REF!</f>
        <v>#REF!</v>
      </c>
      <c r="B13" s="8"/>
      <c r="H13" s="8" t="e">
        <f>#REF!</f>
        <v>#REF!</v>
      </c>
      <c r="J13" s="8" t="e">
        <f>#REF!</f>
        <v>#REF!</v>
      </c>
    </row>
    <row r="14" spans="1:14" hidden="1" x14ac:dyDescent="0.2">
      <c r="A14" s="8" t="e">
        <f>#REF!</f>
        <v>#REF!</v>
      </c>
      <c r="B14" s="8"/>
      <c r="H14" s="8" t="e">
        <f>#REF!</f>
        <v>#REF!</v>
      </c>
      <c r="J14" s="8" t="e">
        <f>#REF!</f>
        <v>#REF!</v>
      </c>
    </row>
    <row r="15" spans="1:14" hidden="1" x14ac:dyDescent="0.2">
      <c r="H15" s="14" t="e">
        <f>SUBTOTAL(9,H11:H14)</f>
        <v>#REF!</v>
      </c>
      <c r="J15" s="14" t="e">
        <f>SUBTOTAL(9,J11:J14)</f>
        <v>#REF!</v>
      </c>
      <c r="K15" s="17"/>
      <c r="L15" s="17"/>
    </row>
    <row r="16" spans="1:14" ht="12" hidden="1" x14ac:dyDescent="0.25">
      <c r="A16" s="1" t="s">
        <v>31</v>
      </c>
      <c r="B16" s="1"/>
    </row>
    <row r="17" spans="1:14" hidden="1" x14ac:dyDescent="0.2">
      <c r="A17" s="8" t="e">
        <f ca="1">_xll.cw_actdesc_ext("0020")</f>
        <v>#NAME?</v>
      </c>
      <c r="B17" s="8"/>
      <c r="H17" s="15" t="e">
        <f ca="1">_xll.cw_act("BR","0020")</f>
        <v>#NAME?</v>
      </c>
      <c r="J17" s="15" t="e">
        <f ca="1">_xll.cw_act("BR:yr1","0020")</f>
        <v>#NAME?</v>
      </c>
      <c r="K17" s="17"/>
      <c r="L17" s="17"/>
    </row>
    <row r="18" spans="1:14" ht="12" hidden="1" x14ac:dyDescent="0.25">
      <c r="A18" s="1"/>
      <c r="B18" s="1"/>
    </row>
    <row r="19" spans="1:14" s="6" customFormat="1" ht="13.2" hidden="1" x14ac:dyDescent="0.25">
      <c r="A19" s="11" t="s">
        <v>2</v>
      </c>
      <c r="B19" s="11"/>
      <c r="D19" s="7"/>
      <c r="E19" s="7"/>
      <c r="F19" s="7"/>
      <c r="G19" s="7"/>
      <c r="H19" s="7"/>
      <c r="I19" s="7"/>
      <c r="J19" s="7"/>
      <c r="K19" s="7"/>
      <c r="L19" s="7"/>
      <c r="N19" s="26"/>
    </row>
    <row r="20" spans="1:14" ht="12" hidden="1" x14ac:dyDescent="0.25">
      <c r="A20" s="1" t="e">
        <f>#REF!</f>
        <v>#REF!</v>
      </c>
      <c r="B20" s="1"/>
      <c r="H20" s="15" t="e">
        <f>#REF!</f>
        <v>#REF!</v>
      </c>
      <c r="J20" s="15" t="e">
        <f>#REF!</f>
        <v>#REF!</v>
      </c>
      <c r="K20" s="17"/>
      <c r="L20" s="17"/>
    </row>
    <row r="21" spans="1:14" ht="12" hidden="1" x14ac:dyDescent="0.25">
      <c r="A21" s="1"/>
      <c r="B21" s="1"/>
    </row>
    <row r="22" spans="1:14" ht="12" hidden="1" x14ac:dyDescent="0.25">
      <c r="A22" s="1" t="s">
        <v>30</v>
      </c>
      <c r="B22" s="1"/>
    </row>
    <row r="23" spans="1:14" hidden="1" x14ac:dyDescent="0.2">
      <c r="A23" s="2" t="s">
        <v>29</v>
      </c>
      <c r="H23" s="15" t="e">
        <f ca="1">_xll.cw_act("BR","0033.01")+_xll.cw_act("BR","0101")+_xll.cw_act("BR","0102")</f>
        <v>#NAME?</v>
      </c>
      <c r="J23" s="15" t="e">
        <f ca="1">_xll.cw_act("BR:yr1","0033.01")+_xll.cw_act("BR:yr1","0101")+_xll.cw_act("BR:yr1","0102")</f>
        <v>#NAME?</v>
      </c>
      <c r="K23" s="17"/>
      <c r="L23" s="17"/>
    </row>
    <row r="24" spans="1:14" hidden="1" x14ac:dyDescent="0.2">
      <c r="H24" s="17"/>
      <c r="J24" s="17"/>
      <c r="K24" s="17"/>
      <c r="L24" s="17"/>
    </row>
    <row r="25" spans="1:14" ht="12" hidden="1" x14ac:dyDescent="0.25">
      <c r="A25" s="1" t="s">
        <v>34</v>
      </c>
      <c r="B25" s="1"/>
      <c r="H25" s="15" t="e">
        <f ca="1">_xll.cw_act("BR","0039")+_xll.cw_act("BR","0041")+_xll.cw_act("BR","0042")+_xll.cw_act("BR","0045")</f>
        <v>#NAME?</v>
      </c>
      <c r="J25" s="15" t="e">
        <f ca="1">_xll.cw_act("BR:yr1","0039")+_xll.cw_act("BR:yr1","0041")+_xll.cw_act("BR:yr1","0042")+_xll.cw_act("BR:yr1","0045")</f>
        <v>#NAME?</v>
      </c>
      <c r="K25" s="17"/>
      <c r="L25" s="17"/>
    </row>
    <row r="26" spans="1:14" hidden="1" x14ac:dyDescent="0.2"/>
    <row r="27" spans="1:14" hidden="1" x14ac:dyDescent="0.2"/>
    <row r="28" spans="1:14" ht="12" hidden="1" thickBot="1" x14ac:dyDescent="0.25">
      <c r="H28" s="16" t="e">
        <f ca="1">H17+H23+H25</f>
        <v>#NAME?</v>
      </c>
      <c r="J28" s="16" t="e">
        <f ca="1">J17+J23+J25</f>
        <v>#NAME?</v>
      </c>
      <c r="K28" s="17"/>
      <c r="L28" s="17"/>
    </row>
    <row r="29" spans="1:14" hidden="1" x14ac:dyDescent="0.2"/>
    <row r="30" spans="1:14" hidden="1" x14ac:dyDescent="0.2"/>
    <row r="31" spans="1:14" hidden="1" x14ac:dyDescent="0.2"/>
    <row r="32" spans="1:14" s="9" customFormat="1" ht="32.4" hidden="1" x14ac:dyDescent="0.55000000000000004">
      <c r="D32" s="21"/>
      <c r="E32" s="21"/>
      <c r="F32" s="21"/>
      <c r="G32" s="21"/>
      <c r="H32" s="21"/>
      <c r="I32" s="21"/>
      <c r="J32" s="21"/>
      <c r="K32" s="21"/>
      <c r="L32" s="21"/>
      <c r="N32" s="27"/>
    </row>
    <row r="33" spans="1:14" hidden="1" x14ac:dyDescent="0.2"/>
    <row r="34" spans="1:14" s="5" customFormat="1" ht="13.8" hidden="1" x14ac:dyDescent="0.25">
      <c r="A34" s="4"/>
      <c r="B34" s="4"/>
      <c r="D34" s="20"/>
      <c r="E34" s="20"/>
      <c r="F34" s="20"/>
      <c r="G34" s="20"/>
      <c r="H34" s="20"/>
      <c r="I34" s="20"/>
      <c r="J34" s="20"/>
      <c r="K34" s="20"/>
      <c r="L34" s="20"/>
      <c r="N34" s="25"/>
    </row>
    <row r="35" spans="1:14" hidden="1" x14ac:dyDescent="0.2"/>
    <row r="36" spans="1:14" hidden="1" x14ac:dyDescent="0.2"/>
    <row r="37" spans="1:14" hidden="1" x14ac:dyDescent="0.2">
      <c r="H37" s="12">
        <f>H7</f>
        <v>43100</v>
      </c>
      <c r="J37" s="12">
        <f>J7</f>
        <v>42735</v>
      </c>
      <c r="K37" s="32"/>
      <c r="L37" s="32"/>
    </row>
    <row r="38" spans="1:14" hidden="1" x14ac:dyDescent="0.2">
      <c r="H38" s="13" t="s">
        <v>0</v>
      </c>
      <c r="J38" s="13" t="s">
        <v>0</v>
      </c>
      <c r="K38" s="13"/>
      <c r="L38" s="13"/>
    </row>
    <row r="39" spans="1:14" s="5" customFormat="1" ht="13.8" hidden="1" x14ac:dyDescent="0.25">
      <c r="A39" s="4" t="s">
        <v>8</v>
      </c>
      <c r="B39" s="4"/>
      <c r="D39" s="20"/>
      <c r="E39" s="20"/>
      <c r="F39" s="20"/>
      <c r="G39" s="20"/>
      <c r="H39" s="20"/>
      <c r="I39" s="20"/>
      <c r="J39" s="20"/>
      <c r="K39" s="20"/>
      <c r="L39" s="20"/>
      <c r="N39" s="25"/>
    </row>
    <row r="40" spans="1:14" s="6" customFormat="1" ht="13.2" hidden="1" x14ac:dyDescent="0.25">
      <c r="A40" s="11" t="e">
        <f>#REF!</f>
        <v>#REF!</v>
      </c>
      <c r="B40" s="11"/>
      <c r="D40" s="7"/>
      <c r="E40" s="7"/>
      <c r="F40" s="7"/>
      <c r="G40" s="7"/>
      <c r="H40" s="7"/>
      <c r="I40" s="7"/>
      <c r="J40" s="7"/>
      <c r="K40" s="7"/>
      <c r="L40" s="7"/>
      <c r="N40" s="26"/>
    </row>
    <row r="41" spans="1:14" hidden="1" x14ac:dyDescent="0.2">
      <c r="H41" s="15" t="e">
        <f>#REF!</f>
        <v>#REF!</v>
      </c>
      <c r="J41" s="15" t="e">
        <f>#REF!</f>
        <v>#REF!</v>
      </c>
      <c r="K41" s="17"/>
      <c r="L41" s="17"/>
    </row>
    <row r="42" spans="1:14" hidden="1" x14ac:dyDescent="0.2"/>
    <row r="43" spans="1:14" s="6" customFormat="1" ht="13.2" hidden="1" x14ac:dyDescent="0.25">
      <c r="A43" s="11" t="e">
        <f>#REF!</f>
        <v>#REF!</v>
      </c>
      <c r="B43" s="11"/>
      <c r="D43" s="7"/>
      <c r="E43" s="7"/>
      <c r="F43" s="7"/>
      <c r="G43" s="7"/>
      <c r="H43" s="7"/>
      <c r="I43" s="7"/>
      <c r="J43" s="7"/>
      <c r="K43" s="7"/>
      <c r="L43" s="7"/>
      <c r="N43" s="26"/>
    </row>
    <row r="44" spans="1:14" hidden="1" x14ac:dyDescent="0.2">
      <c r="A44" s="2" t="e">
        <f>#REF!</f>
        <v>#REF!</v>
      </c>
      <c r="H44" s="15" t="e">
        <f>#REF!</f>
        <v>#REF!</v>
      </c>
      <c r="J44" s="15" t="e">
        <f>#REF!</f>
        <v>#REF!</v>
      </c>
      <c r="K44" s="17"/>
      <c r="L44" s="17"/>
    </row>
    <row r="45" spans="1:14" hidden="1" x14ac:dyDescent="0.2"/>
    <row r="46" spans="1:14" s="6" customFormat="1" ht="13.2" hidden="1" x14ac:dyDescent="0.25">
      <c r="A46" s="11" t="e">
        <f>#REF!</f>
        <v>#REF!</v>
      </c>
      <c r="B46" s="11"/>
      <c r="D46" s="7"/>
      <c r="E46" s="7"/>
      <c r="F46" s="7"/>
      <c r="G46" s="7"/>
      <c r="H46" s="7"/>
      <c r="I46" s="7"/>
      <c r="J46" s="7"/>
      <c r="K46" s="7"/>
      <c r="L46" s="7"/>
      <c r="N46" s="26"/>
    </row>
    <row r="47" spans="1:14" hidden="1" x14ac:dyDescent="0.2">
      <c r="A47" s="2" t="e">
        <f>#REF!</f>
        <v>#REF!</v>
      </c>
      <c r="H47" s="8" t="e">
        <f>#REF!</f>
        <v>#REF!</v>
      </c>
      <c r="J47" s="8" t="e">
        <f>#REF!</f>
        <v>#REF!</v>
      </c>
    </row>
    <row r="48" spans="1:14" hidden="1" x14ac:dyDescent="0.2">
      <c r="A48" s="2" t="e">
        <f>#REF!</f>
        <v>#REF!</v>
      </c>
      <c r="H48" s="8" t="e">
        <f>#REF!</f>
        <v>#REF!</v>
      </c>
      <c r="J48" s="8" t="e">
        <f>#REF!</f>
        <v>#REF!</v>
      </c>
    </row>
    <row r="49" spans="1:14" hidden="1" x14ac:dyDescent="0.2">
      <c r="H49" s="14" t="e">
        <f>SUBTOTAL(9,H46:H48)</f>
        <v>#REF!</v>
      </c>
      <c r="J49" s="14" t="e">
        <f>SUBTOTAL(9,J46:J48)</f>
        <v>#REF!</v>
      </c>
      <c r="K49" s="17"/>
      <c r="L49" s="17"/>
    </row>
    <row r="50" spans="1:14" hidden="1" x14ac:dyDescent="0.2">
      <c r="H50" s="17"/>
      <c r="J50" s="17"/>
      <c r="K50" s="17"/>
      <c r="L50" s="17"/>
    </row>
    <row r="51" spans="1:14" s="6" customFormat="1" ht="13.2" hidden="1" x14ac:dyDescent="0.25">
      <c r="A51" s="11" t="s">
        <v>3</v>
      </c>
      <c r="B51" s="11"/>
      <c r="D51" s="7"/>
      <c r="E51" s="7"/>
      <c r="F51" s="7"/>
      <c r="G51" s="7"/>
      <c r="H51" s="7"/>
      <c r="I51" s="7"/>
      <c r="J51" s="7"/>
      <c r="K51" s="7"/>
      <c r="L51" s="7"/>
      <c r="N51" s="26"/>
    </row>
    <row r="52" spans="1:14" hidden="1" x14ac:dyDescent="0.2">
      <c r="A52" s="2" t="e">
        <f>#REF!</f>
        <v>#REF!</v>
      </c>
      <c r="H52" s="8" t="e">
        <f>#REF!</f>
        <v>#REF!</v>
      </c>
      <c r="J52" s="8" t="e">
        <f>#REF!</f>
        <v>#REF!</v>
      </c>
    </row>
    <row r="53" spans="1:14" hidden="1" x14ac:dyDescent="0.2">
      <c r="A53" s="2" t="e">
        <f>#REF!</f>
        <v>#REF!</v>
      </c>
      <c r="H53" s="8" t="e">
        <f>#REF!</f>
        <v>#REF!</v>
      </c>
      <c r="J53" s="8" t="e">
        <f>#REF!</f>
        <v>#REF!</v>
      </c>
    </row>
    <row r="54" spans="1:14" hidden="1" x14ac:dyDescent="0.2">
      <c r="A54" s="2" t="e">
        <f>#REF!</f>
        <v>#REF!</v>
      </c>
      <c r="H54" s="8" t="e">
        <f>#REF!</f>
        <v>#REF!</v>
      </c>
      <c r="J54" s="8" t="e">
        <f>#REF!</f>
        <v>#REF!</v>
      </c>
    </row>
    <row r="55" spans="1:14" hidden="1" x14ac:dyDescent="0.2">
      <c r="A55" s="2" t="s">
        <v>32</v>
      </c>
      <c r="H55" s="15" t="e">
        <f>#REF!</f>
        <v>#REF!</v>
      </c>
      <c r="J55" s="15" t="e">
        <f>#REF!</f>
        <v>#REF!</v>
      </c>
      <c r="K55" s="17"/>
      <c r="L55" s="17"/>
    </row>
    <row r="56" spans="1:14" hidden="1" x14ac:dyDescent="0.2"/>
    <row r="57" spans="1:14" hidden="1" x14ac:dyDescent="0.2"/>
    <row r="58" spans="1:14" hidden="1" x14ac:dyDescent="0.2"/>
    <row r="59" spans="1:14" hidden="1" x14ac:dyDescent="0.2"/>
    <row r="60" spans="1:14" hidden="1" x14ac:dyDescent="0.2"/>
    <row r="61" spans="1:14" hidden="1" x14ac:dyDescent="0.2"/>
    <row r="62" spans="1:14" ht="12" hidden="1" thickBot="1" x14ac:dyDescent="0.25">
      <c r="H62" s="16" t="e">
        <f>SUBTOTAL(9,H40:H61)</f>
        <v>#REF!</v>
      </c>
      <c r="J62" s="16" t="e">
        <f>SUBTOTAL(9,J40:J61)</f>
        <v>#REF!</v>
      </c>
      <c r="K62" s="17"/>
      <c r="L62" s="17"/>
    </row>
    <row r="63" spans="1:14" ht="9.75" hidden="1" customHeight="1" thickTop="1" x14ac:dyDescent="0.2">
      <c r="F63" s="2" t="e">
        <f ca="1">IF(AND(H63="",J63=""),"","verschil")</f>
        <v>#NAME?</v>
      </c>
      <c r="G63" s="2"/>
      <c r="H63" s="8" t="e">
        <f ca="1">IF(H28-H62&lt;&gt;0,H28-H62,"")</f>
        <v>#NAME?</v>
      </c>
      <c r="J63" s="8" t="e">
        <f ca="1">IF(J28-J62&lt;&gt;0,J28-J62,"")</f>
        <v>#NAME?</v>
      </c>
    </row>
    <row r="64" spans="1:14" hidden="1" x14ac:dyDescent="0.2"/>
    <row r="65" spans="1:14" ht="3.75" customHeight="1" x14ac:dyDescent="0.2"/>
    <row r="66" spans="1:14" s="5" customFormat="1" ht="13.8" x14ac:dyDescent="0.25">
      <c r="A66" s="4"/>
      <c r="B66" s="4"/>
      <c r="D66" s="20"/>
      <c r="E66" s="20"/>
      <c r="F66" s="20"/>
      <c r="G66" s="20"/>
      <c r="H66" s="20"/>
      <c r="I66" s="20"/>
      <c r="J66" s="20"/>
      <c r="K66" s="20"/>
      <c r="L66" s="20"/>
      <c r="N66" s="25"/>
    </row>
    <row r="67" spans="1:14" ht="12" x14ac:dyDescent="0.25">
      <c r="A67" s="1" t="s">
        <v>42</v>
      </c>
    </row>
    <row r="69" spans="1:14" x14ac:dyDescent="0.2">
      <c r="H69" s="28">
        <v>2020</v>
      </c>
      <c r="J69" s="18">
        <v>2019</v>
      </c>
      <c r="K69" s="33"/>
      <c r="L69" s="33"/>
      <c r="M69" s="8"/>
    </row>
    <row r="70" spans="1:14" x14ac:dyDescent="0.2">
      <c r="H70" s="13" t="s">
        <v>0</v>
      </c>
      <c r="J70" s="13" t="s">
        <v>0</v>
      </c>
      <c r="K70" s="13"/>
      <c r="L70" s="13"/>
      <c r="M70" s="8"/>
    </row>
    <row r="71" spans="1:14" ht="12" x14ac:dyDescent="0.25">
      <c r="A71" s="1" t="s">
        <v>9</v>
      </c>
      <c r="B71" s="1"/>
      <c r="M71" s="8"/>
    </row>
    <row r="72" spans="1:14" x14ac:dyDescent="0.2">
      <c r="A72" s="2" t="s">
        <v>54</v>
      </c>
      <c r="H72" s="8">
        <v>59586</v>
      </c>
      <c r="J72" s="8">
        <v>71410</v>
      </c>
      <c r="M72" s="8"/>
    </row>
    <row r="73" spans="1:14" x14ac:dyDescent="0.2">
      <c r="A73" s="2" t="s">
        <v>25</v>
      </c>
      <c r="H73" s="8">
        <f>354-76</f>
        <v>278</v>
      </c>
      <c r="J73" s="8">
        <f>442-139</f>
        <v>303</v>
      </c>
      <c r="M73" s="8"/>
    </row>
    <row r="74" spans="1:14" x14ac:dyDescent="0.2">
      <c r="H74" s="14">
        <f>SUM(H72:H73)</f>
        <v>59864</v>
      </c>
      <c r="I74" s="17"/>
      <c r="J74" s="14">
        <f>SUM(J72:J73)</f>
        <v>71713</v>
      </c>
      <c r="K74" s="17"/>
      <c r="L74" s="17"/>
      <c r="M74" s="17"/>
    </row>
    <row r="75" spans="1:14" hidden="1" x14ac:dyDescent="0.2">
      <c r="M75" s="8"/>
    </row>
    <row r="76" spans="1:14" hidden="1" x14ac:dyDescent="0.2">
      <c r="M76" s="8"/>
    </row>
    <row r="77" spans="1:14" hidden="1" x14ac:dyDescent="0.2">
      <c r="M77" s="8"/>
    </row>
    <row r="78" spans="1:14" hidden="1" x14ac:dyDescent="0.2">
      <c r="A78" s="2" t="e">
        <f>#REF!</f>
        <v>#REF!</v>
      </c>
      <c r="H78" s="8" t="e">
        <f>#REF!</f>
        <v>#REF!</v>
      </c>
      <c r="J78" s="8" t="e">
        <f>#REF!</f>
        <v>#REF!</v>
      </c>
      <c r="M78" s="8"/>
    </row>
    <row r="79" spans="1:14" hidden="1" x14ac:dyDescent="0.2">
      <c r="A79" s="2" t="e">
        <f>#REF!</f>
        <v>#REF!</v>
      </c>
      <c r="H79" s="8" t="e">
        <f>#REF!</f>
        <v>#REF!</v>
      </c>
      <c r="J79" s="8" t="e">
        <f>#REF!</f>
        <v>#REF!</v>
      </c>
      <c r="M79" s="8"/>
    </row>
    <row r="80" spans="1:14" hidden="1" x14ac:dyDescent="0.2">
      <c r="A80" s="2" t="s">
        <v>25</v>
      </c>
      <c r="H80" s="8" t="e">
        <f>#REF!</f>
        <v>#REF!</v>
      </c>
      <c r="J80" s="8" t="e">
        <f>#REF!</f>
        <v>#REF!</v>
      </c>
      <c r="M80" s="8"/>
    </row>
    <row r="81" spans="1:13" hidden="1" x14ac:dyDescent="0.2">
      <c r="H81" s="14" t="e">
        <f>SUBTOTAL(9,H71:H80)</f>
        <v>#REF!</v>
      </c>
      <c r="J81" s="14" t="e">
        <f>SUBTOTAL(9,J71:J80)</f>
        <v>#REF!</v>
      </c>
      <c r="K81" s="17"/>
      <c r="L81" s="17"/>
      <c r="M81" s="8"/>
    </row>
    <row r="82" spans="1:13" x14ac:dyDescent="0.2">
      <c r="M82" s="8"/>
    </row>
    <row r="83" spans="1:13" ht="12" x14ac:dyDescent="0.25">
      <c r="A83" s="1" t="s">
        <v>10</v>
      </c>
      <c r="B83" s="1"/>
      <c r="M83" s="8"/>
    </row>
    <row r="84" spans="1:13" ht="12" x14ac:dyDescent="0.25">
      <c r="A84" s="1" t="s">
        <v>26</v>
      </c>
      <c r="B84" s="1"/>
      <c r="M84" s="8"/>
    </row>
    <row r="85" spans="1:13" ht="12" x14ac:dyDescent="0.25">
      <c r="A85" s="1"/>
      <c r="B85" s="2" t="s">
        <v>50</v>
      </c>
      <c r="H85" s="8">
        <v>40000</v>
      </c>
      <c r="J85" s="8">
        <v>110000</v>
      </c>
      <c r="M85" s="8"/>
    </row>
    <row r="86" spans="1:13" ht="12" x14ac:dyDescent="0.25">
      <c r="A86" s="1"/>
      <c r="B86" s="2" t="s">
        <v>51</v>
      </c>
      <c r="H86" s="8">
        <v>28225</v>
      </c>
      <c r="J86" s="8">
        <v>58080</v>
      </c>
      <c r="M86" s="8"/>
    </row>
    <row r="87" spans="1:13" ht="12" x14ac:dyDescent="0.25">
      <c r="A87" s="1"/>
      <c r="B87" s="2" t="s">
        <v>53</v>
      </c>
      <c r="H87" s="8">
        <v>0</v>
      </c>
      <c r="J87" s="8">
        <v>8684</v>
      </c>
      <c r="M87" s="8"/>
    </row>
    <row r="88" spans="1:13" ht="12" x14ac:dyDescent="0.25">
      <c r="A88" s="1"/>
      <c r="B88" s="2" t="s">
        <v>52</v>
      </c>
      <c r="H88" s="8">
        <v>8097</v>
      </c>
      <c r="J88" s="8">
        <f>5963+545</f>
        <v>6508</v>
      </c>
      <c r="M88" s="8"/>
    </row>
    <row r="89" spans="1:13" ht="12" x14ac:dyDescent="0.25">
      <c r="A89" s="1"/>
      <c r="B89" s="1"/>
      <c r="H89" s="14">
        <f>SUM(H85:H88)</f>
        <v>76322</v>
      </c>
      <c r="I89" s="2"/>
      <c r="J89" s="14">
        <f>SUM(J85:J88)</f>
        <v>183272</v>
      </c>
      <c r="K89" s="17"/>
      <c r="L89" s="17"/>
      <c r="M89" s="8"/>
    </row>
    <row r="90" spans="1:13" ht="12" x14ac:dyDescent="0.25">
      <c r="A90" s="1"/>
      <c r="B90" s="1"/>
      <c r="M90" s="8"/>
    </row>
    <row r="91" spans="1:13" x14ac:dyDescent="0.2">
      <c r="A91" s="2" t="s">
        <v>27</v>
      </c>
      <c r="H91" s="8">
        <v>23559</v>
      </c>
      <c r="J91" s="8">
        <v>23899</v>
      </c>
      <c r="M91" s="8"/>
    </row>
    <row r="92" spans="1:13" x14ac:dyDescent="0.2">
      <c r="A92" s="2" t="s">
        <v>36</v>
      </c>
      <c r="H92" s="17">
        <v>17720</v>
      </c>
      <c r="J92" s="17">
        <v>16619</v>
      </c>
      <c r="K92" s="17"/>
      <c r="L92" s="17"/>
      <c r="M92" s="8"/>
    </row>
    <row r="93" spans="1:13" x14ac:dyDescent="0.2">
      <c r="H93" s="14">
        <f>SUM(H91:H92)</f>
        <v>41279</v>
      </c>
      <c r="J93" s="14">
        <f>SUM(J91:J92)</f>
        <v>40518</v>
      </c>
      <c r="K93" s="17"/>
      <c r="L93" s="17"/>
      <c r="M93" s="8"/>
    </row>
    <row r="94" spans="1:13" x14ac:dyDescent="0.2">
      <c r="M94" s="8"/>
    </row>
    <row r="95" spans="1:13" ht="12" x14ac:dyDescent="0.25">
      <c r="A95" s="1" t="s">
        <v>28</v>
      </c>
      <c r="B95" s="1"/>
      <c r="H95" s="14">
        <f>H74-H89-H93</f>
        <v>-57737</v>
      </c>
      <c r="J95" s="14">
        <f>J74-J89-J93</f>
        <v>-152077</v>
      </c>
      <c r="K95" s="17"/>
      <c r="L95" s="17"/>
      <c r="M95" s="8"/>
    </row>
    <row r="96" spans="1:13" ht="12" x14ac:dyDescent="0.25">
      <c r="A96" s="1"/>
      <c r="B96" s="1"/>
      <c r="M96" s="8"/>
    </row>
    <row r="97" spans="1:13" x14ac:dyDescent="0.2">
      <c r="A97" s="2" t="s">
        <v>41</v>
      </c>
      <c r="H97" s="8">
        <v>207028</v>
      </c>
      <c r="J97" s="8">
        <v>538199</v>
      </c>
      <c r="M97" s="8"/>
    </row>
    <row r="98" spans="1:13" x14ac:dyDescent="0.2">
      <c r="M98" s="8"/>
    </row>
    <row r="99" spans="1:13" ht="12.6" thickBot="1" x14ac:dyDescent="0.3">
      <c r="A99" s="1" t="s">
        <v>19</v>
      </c>
      <c r="B99" s="1"/>
      <c r="H99" s="16">
        <f>H95+H97</f>
        <v>149291</v>
      </c>
      <c r="J99" s="16">
        <f>J95+J97</f>
        <v>386122</v>
      </c>
      <c r="K99" s="17"/>
      <c r="L99" s="17"/>
      <c r="M99" s="8"/>
    </row>
    <row r="100" spans="1:13" ht="12" thickTop="1" x14ac:dyDescent="0.2">
      <c r="M100" s="8"/>
    </row>
    <row r="101" spans="1:13" ht="12" hidden="1" x14ac:dyDescent="0.25">
      <c r="A101" s="1" t="s">
        <v>21</v>
      </c>
      <c r="B101" s="1"/>
      <c r="M101" s="8"/>
    </row>
    <row r="102" spans="1:13" ht="12" hidden="1" thickBot="1" x14ac:dyDescent="0.25">
      <c r="A102" s="2" t="s">
        <v>22</v>
      </c>
      <c r="H102" s="19" t="e">
        <f ca="1">ROUND(-_xll.cw_map("BR",#REF!),0)</f>
        <v>#NAME?</v>
      </c>
      <c r="J102" s="19" t="e">
        <f ca="1">ROUND(-_xll.cw_map("BR:YR1",#REF!),0)</f>
        <v>#NAME?</v>
      </c>
      <c r="K102" s="17"/>
      <c r="L102" s="17"/>
      <c r="M102" s="8"/>
    </row>
    <row r="103" spans="1:13" x14ac:dyDescent="0.2">
      <c r="M103" s="8"/>
    </row>
    <row r="104" spans="1:13" ht="12" x14ac:dyDescent="0.25">
      <c r="A104" s="1" t="s">
        <v>43</v>
      </c>
      <c r="M104" s="8"/>
    </row>
    <row r="105" spans="1:13" ht="12" hidden="1" x14ac:dyDescent="0.25">
      <c r="A105" s="1" t="s">
        <v>9</v>
      </c>
      <c r="B105" s="1"/>
    </row>
    <row r="106" spans="1:13" hidden="1" x14ac:dyDescent="0.2">
      <c r="A106" s="2" t="s">
        <v>23</v>
      </c>
    </row>
    <row r="107" spans="1:13" hidden="1" x14ac:dyDescent="0.2">
      <c r="A107" s="2" t="s">
        <v>24</v>
      </c>
    </row>
    <row r="108" spans="1:13" hidden="1" x14ac:dyDescent="0.2"/>
    <row r="109" spans="1:13" ht="12" hidden="1" x14ac:dyDescent="0.25">
      <c r="A109" s="1" t="s">
        <v>6</v>
      </c>
      <c r="B109" s="1"/>
    </row>
    <row r="110" spans="1:13" hidden="1" x14ac:dyDescent="0.2">
      <c r="A110" s="3" t="s">
        <v>14</v>
      </c>
      <c r="B110" s="3"/>
    </row>
    <row r="111" spans="1:13" hidden="1" x14ac:dyDescent="0.2">
      <c r="A111" s="2" t="s">
        <v>11</v>
      </c>
    </row>
    <row r="112" spans="1:13" hidden="1" x14ac:dyDescent="0.2">
      <c r="A112" s="2" t="s">
        <v>12</v>
      </c>
    </row>
    <row r="113" spans="1:8" hidden="1" x14ac:dyDescent="0.2">
      <c r="A113" s="2" t="s">
        <v>13</v>
      </c>
    </row>
    <row r="114" spans="1:8" hidden="1" x14ac:dyDescent="0.2"/>
    <row r="115" spans="1:8" ht="12" hidden="1" x14ac:dyDescent="0.25">
      <c r="A115" s="1" t="s">
        <v>15</v>
      </c>
      <c r="B115" s="1"/>
    </row>
    <row r="116" spans="1:8" hidden="1" x14ac:dyDescent="0.2">
      <c r="A116" s="2" t="s">
        <v>16</v>
      </c>
    </row>
    <row r="117" spans="1:8" hidden="1" x14ac:dyDescent="0.2">
      <c r="A117" s="2" t="s">
        <v>17</v>
      </c>
    </row>
    <row r="118" spans="1:8" hidden="1" x14ac:dyDescent="0.2"/>
    <row r="119" spans="1:8" ht="12" hidden="1" x14ac:dyDescent="0.25">
      <c r="A119" s="1" t="s">
        <v>20</v>
      </c>
      <c r="B119" s="1"/>
    </row>
    <row r="120" spans="1:8" hidden="1" x14ac:dyDescent="0.2">
      <c r="A120" s="2" t="s">
        <v>18</v>
      </c>
    </row>
    <row r="121" spans="1:8" x14ac:dyDescent="0.2">
      <c r="H121" s="28">
        <v>2021</v>
      </c>
    </row>
    <row r="122" spans="1:8" x14ac:dyDescent="0.2">
      <c r="H122" s="13" t="s">
        <v>0</v>
      </c>
    </row>
    <row r="123" spans="1:8" x14ac:dyDescent="0.2">
      <c r="A123" s="2" t="s">
        <v>44</v>
      </c>
    </row>
    <row r="124" spans="1:8" x14ac:dyDescent="0.2">
      <c r="B124" s="2" t="s">
        <v>37</v>
      </c>
      <c r="H124" s="29">
        <v>60000</v>
      </c>
    </row>
    <row r="125" spans="1:8" x14ac:dyDescent="0.2">
      <c r="B125" s="2" t="s">
        <v>38</v>
      </c>
      <c r="H125" s="29">
        <v>20000</v>
      </c>
    </row>
    <row r="126" spans="1:8" x14ac:dyDescent="0.2">
      <c r="B126" s="2" t="s">
        <v>39</v>
      </c>
      <c r="H126" s="29">
        <v>15000</v>
      </c>
    </row>
    <row r="127" spans="1:8" x14ac:dyDescent="0.2">
      <c r="B127" s="2" t="s">
        <v>40</v>
      </c>
      <c r="H127" s="29">
        <v>0</v>
      </c>
    </row>
    <row r="128" spans="1:8" x14ac:dyDescent="0.2">
      <c r="H128" s="30">
        <f>SUM(H124:H127)</f>
        <v>95000</v>
      </c>
    </row>
    <row r="130" spans="1:8" x14ac:dyDescent="0.2">
      <c r="A130" s="2" t="s">
        <v>27</v>
      </c>
      <c r="H130" s="29">
        <v>22000</v>
      </c>
    </row>
    <row r="131" spans="1:8" x14ac:dyDescent="0.2">
      <c r="A131" s="2" t="s">
        <v>36</v>
      </c>
      <c r="H131" s="29">
        <v>14000</v>
      </c>
    </row>
    <row r="132" spans="1:8" x14ac:dyDescent="0.2">
      <c r="H132" s="30">
        <f>SUM(H130:H131)</f>
        <v>36000</v>
      </c>
    </row>
    <row r="134" spans="1:8" ht="12" thickBot="1" x14ac:dyDescent="0.25">
      <c r="A134" s="2" t="s">
        <v>45</v>
      </c>
      <c r="H134" s="31">
        <f>H128+H132</f>
        <v>131000</v>
      </c>
    </row>
    <row r="135" spans="1:8" ht="12" thickTop="1" x14ac:dyDescent="0.2"/>
    <row r="136" spans="1:8" x14ac:dyDescent="0.2">
      <c r="A136" s="2" t="s">
        <v>46</v>
      </c>
    </row>
    <row r="137" spans="1:8" x14ac:dyDescent="0.2">
      <c r="A137" s="2" t="s">
        <v>47</v>
      </c>
    </row>
    <row r="138" spans="1:8" x14ac:dyDescent="0.2">
      <c r="A138" s="2" t="s">
        <v>48</v>
      </c>
    </row>
    <row r="139" spans="1:8" x14ac:dyDescent="0.2">
      <c r="A139" s="2" t="s">
        <v>49</v>
      </c>
    </row>
  </sheetData>
  <phoneticPr fontId="0" type="noConversion"/>
  <pageMargins left="0.78740157480314965" right="0.78740157480314965" top="1.1811023622047245" bottom="0.98425196850393704" header="0.9055118110236221" footer="0.39370078740157483"/>
  <pageSetup paperSize="9" orientation="portrait" useFirstPageNumber="1" r:id="rId1"/>
  <headerFooter alignWithMargins="0">
    <oddHeader>&amp;C&amp;"Arial,Standaard"&amp;10&amp;G</oddHeader>
    <oddFooter>&amp;C&amp;"Arial,Standaard"&amp;10&amp;G
&amp;R&amp;"Arial,Standaard"&amp;7&amp;P&amp;L&amp;"Arial"&amp;7
 Gelderse Blinden Stichting</oddFooter>
  </headerFooter>
  <rowBreaks count="3" manualBreakCount="3">
    <brk id="1" max="16383" man="1"/>
    <brk id="31" max="16383" man="1"/>
    <brk id="65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5" name="Option Button 8">
              <controlPr defaultSize="0" autoFill="0" autoLine="0" autoPict="0" macro="[0]!KeuzerondjeConceptKlikken">
                <anchor moveWithCells="1">
                  <from>
                    <xdr:col>13</xdr:col>
                    <xdr:colOff>0</xdr:colOff>
                    <xdr:row>1</xdr:row>
                    <xdr:rowOff>0</xdr:rowOff>
                  </from>
                  <to>
                    <xdr:col>16</xdr:col>
                    <xdr:colOff>274320</xdr:colOff>
                    <xdr:row>238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Option Button 9">
              <controlPr defaultSize="0" autoFill="0" autoLine="0" autoPict="0" macro="[0]!KeuzerondjeDefintiefKlikken">
                <anchor moveWithCells="1">
                  <from>
                    <xdr:col>13</xdr:col>
                    <xdr:colOff>0</xdr:colOff>
                    <xdr:row>1</xdr:row>
                    <xdr:rowOff>0</xdr:rowOff>
                  </from>
                  <to>
                    <xdr:col>16</xdr:col>
                    <xdr:colOff>274320</xdr:colOff>
                    <xdr:row>238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Jaarrekening</vt:lpstr>
      <vt:lpstr>Jaarrekening!Afdrukbereik</vt:lpstr>
    </vt:vector>
  </TitlesOfParts>
  <Company>de Jong &amp; Laan accountants belastingadviseurs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 jaarrekening vereniging &amp; stichting B&amp;L</dc:title>
  <dc:creator>M. Wolters AA</dc:creator>
  <cp:lastModifiedBy>Berry Asselman</cp:lastModifiedBy>
  <cp:lastPrinted>2021-06-28T09:22:34Z</cp:lastPrinted>
  <dcterms:created xsi:type="dcterms:W3CDTF">2002-12-16T08:19:05Z</dcterms:created>
  <dcterms:modified xsi:type="dcterms:W3CDTF">2021-07-05T15:07:33Z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T_SaveToNotes">
    <vt:lpwstr>Y</vt:lpwstr>
  </property>
  <property fmtid="{D5CDD505-2E9C-101B-9397-08002B2CF9AE}" pid="3" name="BT_NotesServer">
    <vt:lpwstr>dompdput01/s/jonglaan</vt:lpwstr>
  </property>
  <property fmtid="{D5CDD505-2E9C-101B-9397-08002B2CF9AE}" pid="4" name="BT_NotesDatabase">
    <vt:lpwstr>acdossier\10026336.nsf</vt:lpwstr>
  </property>
  <property fmtid="{D5CDD505-2E9C-101B-9397-08002B2CF9AE}" pid="5" name="BT_NotesDocument">
    <vt:lpwstr>44E83EDE28927E27C125755B00368FF0</vt:lpwstr>
  </property>
  <property fmtid="{D5CDD505-2E9C-101B-9397-08002B2CF9AE}" pid="6" name="BT_AttachmentName">
    <vt:lpwstr>Jaarrekening 2008.xls</vt:lpwstr>
  </property>
  <property fmtid="{D5CDD505-2E9C-101B-9397-08002B2CF9AE}" pid="7" name="BT_RichTextField">
    <vt:lpwstr>BodyDO</vt:lpwstr>
  </property>
  <property fmtid="{D5CDD505-2E9C-101B-9397-08002B2CF9AE}" pid="8" name="BT_IsDocumentSaved">
    <vt:lpwstr>Y</vt:lpwstr>
  </property>
</Properties>
</file>